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izwan\Income Tax\ITR1\2021-22\"/>
    </mc:Choice>
  </mc:AlternateContent>
  <xr:revisionPtr revIDLastSave="0" documentId="13_ncr:1_{E902FE97-5AD1-4786-8FD2-0FFD75BC6084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4" r:id="rId1"/>
  </sheets>
  <calcPr calcId="191029"/>
</workbook>
</file>

<file path=xl/calcChain.xml><?xml version="1.0" encoding="utf-8"?>
<calcChain xmlns="http://schemas.openxmlformats.org/spreadsheetml/2006/main">
  <c r="K8" i="14" l="1"/>
  <c r="K6" i="14" l="1"/>
  <c r="K9" i="14" s="1"/>
  <c r="K18" i="14"/>
  <c r="K16" i="14"/>
  <c r="K10" i="14" l="1"/>
  <c r="K11" i="14" s="1"/>
  <c r="J12" i="14" l="1"/>
  <c r="K12" i="14" s="1"/>
  <c r="K13" i="14" s="1"/>
  <c r="K14" i="14" s="1"/>
  <c r="K15" i="14" s="1"/>
  <c r="O11" i="14"/>
  <c r="K17" i="14" l="1"/>
  <c r="K19" i="14" s="1"/>
  <c r="F25" i="14" l="1"/>
  <c r="F26" i="14" l="1"/>
</calcChain>
</file>

<file path=xl/sharedStrings.xml><?xml version="1.0" encoding="utf-8"?>
<sst xmlns="http://schemas.openxmlformats.org/spreadsheetml/2006/main" count="57" uniqueCount="55">
  <si>
    <t>Total</t>
  </si>
  <si>
    <t>PAN NO.</t>
  </si>
  <si>
    <t>Tax on total Taxable income</t>
  </si>
  <si>
    <t xml:space="preserve">Signature: </t>
  </si>
  <si>
    <t>Name:</t>
  </si>
  <si>
    <t>CENTRAL INSTITUTE OF FISHERIES TECHNOLOGY, KOCHI</t>
  </si>
  <si>
    <t>Amount</t>
  </si>
  <si>
    <t>a)</t>
  </si>
  <si>
    <t>Round off</t>
  </si>
  <si>
    <t>Less:  Allowances exempted u/s 10</t>
  </si>
  <si>
    <t>(-)</t>
  </si>
  <si>
    <t>(+)</t>
  </si>
  <si>
    <t xml:space="preserve">Employer contribution of NPS(80CCD2)                                      </t>
  </si>
  <si>
    <t>Taxable   Income</t>
  </si>
  <si>
    <t>Income Tax Rate</t>
  </si>
  <si>
    <t>Upto Rs.2,50,000</t>
  </si>
  <si>
    <t>NIL</t>
  </si>
  <si>
    <t>Rebate of income tax:- An assessee whose total income does not exceed</t>
  </si>
  <si>
    <t>Health &amp; Educational Cess at 4% of Income Tax  is to be levied in all cases.</t>
  </si>
  <si>
    <t>INCOME TAX RATES FOR ORDINARY CITIZENS</t>
  </si>
  <si>
    <t xml:space="preserve">Name and Designation: </t>
  </si>
  <si>
    <t>Rs.5.00 lakhs, shall be entitled to a deduction of an amount equal to 100% of</t>
  </si>
  <si>
    <t>income tax or Rs.12,500/-, whichever is less.</t>
  </si>
  <si>
    <r>
      <t>Rebate of Income Tax  :</t>
    </r>
    <r>
      <rPr>
        <sz val="13"/>
        <rFont val="Arial Narrow"/>
        <family val="2"/>
      </rPr>
      <t xml:space="preserve">Whose total income(taxable income) does not exceed </t>
    </r>
    <r>
      <rPr>
        <b/>
        <sz val="13"/>
        <rFont val="Arial Narrow"/>
        <family val="2"/>
      </rPr>
      <t xml:space="preserve">Rs.5.00 lakhs </t>
    </r>
    <r>
      <rPr>
        <sz val="13"/>
        <rFont val="Arial Narrow"/>
        <family val="2"/>
      </rPr>
      <t xml:space="preserve">shall be entitled  to a deduction of an amount equal to 100% of the Income Tax or </t>
    </r>
    <r>
      <rPr>
        <b/>
        <sz val="13"/>
        <rFont val="Arial Narrow"/>
        <family val="2"/>
      </rPr>
      <t>Rs.12500/</t>
    </r>
    <r>
      <rPr>
        <sz val="13"/>
        <rFont val="Arial Narrow"/>
        <family val="2"/>
      </rPr>
      <t>- which ever is less</t>
    </r>
  </si>
  <si>
    <t xml:space="preserve">* Salary means, Basic Pay, Overtime allowance, Spl. Pay, NPA, TA, DA, HRA, Tuition Fee, </t>
  </si>
  <si>
    <t xml:space="preserve"> Honorariam, Reimbursement of Tuition Fee,Leave encashment, Employer's contribution to </t>
  </si>
  <si>
    <t>NPS , Leave encashment and arrears, if any.</t>
  </si>
  <si>
    <t>Balance to be deducted upto February 2021</t>
  </si>
  <si>
    <t>October 2020</t>
  </si>
  <si>
    <t>November 2020</t>
  </si>
  <si>
    <t>December 2020</t>
  </si>
  <si>
    <t>January 2021</t>
  </si>
  <si>
    <t>Add: Health &amp; Edu. Cess 4% of IT  ie. 4% of Col.16</t>
  </si>
  <si>
    <t>Rs.12,500 + 10% of income exceeding Rs.5,00,000/-</t>
  </si>
  <si>
    <t>Rs.2,50,010 to Rs.5,00,000</t>
  </si>
  <si>
    <t>Rs.5,00,010 to Rs.7,50,000</t>
  </si>
  <si>
    <t>Rs.7,50,010 to Rs.10,00,000</t>
  </si>
  <si>
    <t>Rs.37,500 + 15% of income exceeding Rs.7,50,000/-</t>
  </si>
  <si>
    <t>Rs.75,500 + 20% of income exceeding Rs.10,00,000/-</t>
  </si>
  <si>
    <t>Rs.10,00,010 to Rs.12,50,000</t>
  </si>
  <si>
    <t>Rs.12,50,010 to Rs.15,00,000</t>
  </si>
  <si>
    <t>Rs.1,25,000 + 25% of income exceeding Rs.12,50,000/-</t>
  </si>
  <si>
    <t>Above Rs. 15,00,010</t>
  </si>
  <si>
    <t>Rs.1,87,500 + 30% of income exceeding Rs.15,00,000/-</t>
  </si>
  <si>
    <r>
      <rPr>
        <b/>
        <sz val="13"/>
        <rFont val="Arial Narrow"/>
        <family val="2"/>
      </rPr>
      <t>Less</t>
    </r>
    <r>
      <rPr>
        <sz val="13"/>
        <rFont val="Arial Narrow"/>
        <family val="2"/>
      </rPr>
      <t>:Relief u/s 89(1), if any( salary paid in arrears(attach details)</t>
    </r>
  </si>
  <si>
    <t>FINANCIAL YEAR 2020-21    ASSESSMENT YEAR 2021-2022
New Scheme (u/s 115-BAC)</t>
  </si>
  <si>
    <t>Total taxable income (1-2)</t>
  </si>
  <si>
    <t>Balance Income  Tax to be deducted (5-6)</t>
  </si>
  <si>
    <t>Total Tax to be deducted (7+8)</t>
  </si>
  <si>
    <t>February 2021</t>
  </si>
  <si>
    <t>INCOME TAX PROFORMA FOR THE FINANCIAL YEAR 2021-22</t>
  </si>
  <si>
    <t>(Assessment Year 2022-23)</t>
  </si>
  <si>
    <t>Gross Salary* for the FY 2021-22(01.04.2021 to 31.03.2021) (including Employer's contribution in NPS  and any honorarium/Fee received)</t>
  </si>
  <si>
    <t xml:space="preserve">Total tax for FY 2021-22 u\s 192(i) </t>
  </si>
  <si>
    <t>Tax deducted upto September,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</si>
</sst>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s.&quot;\ #,##0;[Red]&quot;Rs.&quot;\ \-#,##0"/>
  </numFmts>
  <fonts count="7" x14ac:knownFonts="1">
    <font>
      <sz val="11"/>
      <color theme="1"/>
      <name val="Calibri"/>
      <family val="2"/>
      <scheme val="minor"/>
    </font>
    <font>
      <b/>
      <sz val="13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u/>
      <sz val="13"/>
      <name val="Arial Narrow"/>
      <family val="2"/>
    </font>
    <font>
      <i/>
      <sz val="13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3" fontId="6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3" fillId="0" borderId="1" xfId="2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1" fontId="1" fillId="0" borderId="0" xfId="0" applyNumberFormat="1" applyFont="1" applyBorder="1" applyAlignment="1" applyProtection="1">
      <alignment horizontal="right"/>
      <protection locked="0"/>
    </xf>
    <xf numFmtId="9" fontId="3" fillId="0" borderId="5" xfId="0" applyNumberFormat="1" applyFont="1" applyBorder="1" applyAlignment="1" applyProtection="1"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Protection="1">
      <protection locked="0"/>
    </xf>
    <xf numFmtId="164" fontId="3" fillId="0" borderId="8" xfId="0" applyNumberFormat="1" applyFont="1" applyBorder="1" applyAlignment="1" applyProtection="1">
      <protection locked="0"/>
    </xf>
    <xf numFmtId="1" fontId="1" fillId="0" borderId="0" xfId="0" applyNumberFormat="1" applyFont="1" applyBorder="1" applyProtection="1">
      <protection locked="0"/>
    </xf>
    <xf numFmtId="0" fontId="3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0" xfId="2" applyNumberFormat="1" applyFont="1" applyProtection="1">
      <protection locked="0"/>
    </xf>
    <xf numFmtId="0" fontId="3" fillId="2" borderId="1" xfId="1" applyFont="1" applyBorder="1" applyAlignment="1" applyProtection="1">
      <alignment horizontal="right"/>
    </xf>
    <xf numFmtId="0" fontId="3" fillId="2" borderId="1" xfId="1" applyFont="1" applyBorder="1" applyAlignment="1" applyProtection="1"/>
    <xf numFmtId="0" fontId="3" fillId="2" borderId="5" xfId="1" applyFont="1" applyBorder="1" applyAlignment="1" applyProtection="1"/>
    <xf numFmtId="0" fontId="3" fillId="2" borderId="1" xfId="1" applyNumberFormat="1" applyFont="1" applyBorder="1" applyAlignment="1" applyProtection="1">
      <alignment horizontal="right"/>
    </xf>
    <xf numFmtId="0" fontId="3" fillId="2" borderId="9" xfId="1" applyNumberFormat="1" applyFont="1" applyBorder="1" applyAlignment="1" applyProtection="1">
      <alignment horizontal="right"/>
    </xf>
    <xf numFmtId="0" fontId="3" fillId="2" borderId="1" xfId="1" applyFont="1" applyBorder="1" applyAlignment="1" applyProtection="1">
      <alignment vertical="top"/>
    </xf>
    <xf numFmtId="1" fontId="1" fillId="2" borderId="1" xfId="1" applyNumberFormat="1" applyFont="1" applyBorder="1" applyAlignment="1" applyProtection="1">
      <alignment vertical="top"/>
    </xf>
    <xf numFmtId="0" fontId="3" fillId="2" borderId="5" xfId="1" applyNumberFormat="1" applyFont="1" applyBorder="1" applyAlignment="1" applyProtection="1"/>
    <xf numFmtId="1" fontId="3" fillId="2" borderId="1" xfId="1" applyNumberFormat="1" applyFont="1" applyBorder="1" applyAlignment="1" applyProtection="1"/>
    <xf numFmtId="0" fontId="3" fillId="2" borderId="5" xfId="1" applyNumberFormat="1" applyFont="1" applyBorder="1" applyAlignment="1" applyProtection="1">
      <alignment horizontal="right"/>
    </xf>
    <xf numFmtId="1" fontId="3" fillId="2" borderId="1" xfId="1" applyNumberFormat="1" applyFont="1" applyBorder="1" applyAlignment="1" applyProtection="1">
      <alignment horizontal="right"/>
    </xf>
    <xf numFmtId="1" fontId="1" fillId="2" borderId="1" xfId="1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4" xfId="0" applyFont="1" applyBorder="1" applyProtection="1">
      <protection locked="0"/>
    </xf>
    <xf numFmtId="3" fontId="1" fillId="2" borderId="1" xfId="1" applyNumberFormat="1" applyFont="1" applyBorder="1" applyAlignment="1" applyProtection="1">
      <alignment vertical="center"/>
    </xf>
    <xf numFmtId="0" fontId="3" fillId="0" borderId="3" xfId="0" applyFont="1" applyBorder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9" fontId="3" fillId="0" borderId="5" xfId="0" applyNumberFormat="1" applyFont="1" applyFill="1" applyBorder="1" applyAlignment="1" applyProtection="1">
      <alignment horizontal="left"/>
      <protection locked="0"/>
    </xf>
    <xf numFmtId="0" fontId="3" fillId="0" borderId="10" xfId="0" applyFont="1" applyBorder="1" applyProtection="1"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protection locked="0"/>
    </xf>
    <xf numFmtId="0" fontId="1" fillId="0" borderId="7" xfId="0" applyFont="1" applyBorder="1" applyProtection="1">
      <protection locked="0"/>
    </xf>
    <xf numFmtId="0" fontId="3" fillId="0" borderId="0" xfId="0" quotePrefix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9" xfId="0" applyFont="1" applyBorder="1" applyProtection="1"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2" xfId="0" applyFont="1" applyBorder="1" applyAlignment="1" applyProtection="1">
      <alignment horizontal="right"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17" fontId="3" fillId="0" borderId="3" xfId="0" quotePrefix="1" applyNumberFormat="1" applyFont="1" applyBorder="1" applyAlignment="1" applyProtection="1">
      <alignment horizontal="left"/>
      <protection locked="0"/>
    </xf>
    <xf numFmtId="0" fontId="3" fillId="0" borderId="4" xfId="0" applyNumberFormat="1" applyFont="1" applyBorder="1" applyAlignment="1" applyProtection="1">
      <alignment horizontal="left"/>
      <protection locked="0"/>
    </xf>
    <xf numFmtId="0" fontId="3" fillId="0" borderId="5" xfId="0" applyNumberFormat="1" applyFont="1" applyBorder="1" applyAlignment="1" applyProtection="1">
      <alignment horizontal="left"/>
      <protection locked="0"/>
    </xf>
    <xf numFmtId="0" fontId="3" fillId="0" borderId="3" xfId="0" quotePrefix="1" applyNumberFormat="1" applyFont="1" applyBorder="1" applyProtection="1">
      <protection locked="0"/>
    </xf>
    <xf numFmtId="0" fontId="3" fillId="0" borderId="4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3">
    <cellStyle name="Bad" xfId="1" builtinId="27" customBuiltin="1"/>
    <cellStyle name="C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DDB3-24BF-4D01-8100-138826FC4A48}">
  <sheetPr>
    <pageSetUpPr fitToPage="1"/>
  </sheetPr>
  <dimension ref="A1:T30"/>
  <sheetViews>
    <sheetView tabSelected="1" topLeftCell="A4" zoomScale="115" zoomScaleNormal="115" workbookViewId="0">
      <selection activeCell="K11" sqref="K11"/>
    </sheetView>
  </sheetViews>
  <sheetFormatPr defaultRowHeight="17.25" x14ac:dyDescent="0.3"/>
  <cols>
    <col min="1" max="1" width="1" style="31" customWidth="1"/>
    <col min="2" max="2" width="3.140625" style="31" customWidth="1"/>
    <col min="3" max="3" width="3.85546875" style="31" customWidth="1"/>
    <col min="4" max="5" width="9.140625" style="31"/>
    <col min="6" max="6" width="10.140625" style="31" customWidth="1"/>
    <col min="7" max="7" width="9.140625" style="31"/>
    <col min="8" max="8" width="16.28515625" style="31" customWidth="1"/>
    <col min="9" max="9" width="3.5703125" style="31" customWidth="1"/>
    <col min="10" max="10" width="14" style="31" bestFit="1" customWidth="1"/>
    <col min="11" max="11" width="12.85546875" style="31" customWidth="1"/>
    <col min="12" max="12" width="5.5703125" style="31" customWidth="1"/>
    <col min="13" max="13" width="29.140625" style="31" customWidth="1"/>
    <col min="14" max="14" width="54.28515625" style="31" customWidth="1"/>
    <col min="15" max="16384" width="9.140625" style="31"/>
  </cols>
  <sheetData>
    <row r="1" spans="2:20" x14ac:dyDescent="0.3">
      <c r="B1" s="88" t="s">
        <v>5</v>
      </c>
      <c r="C1" s="88"/>
      <c r="D1" s="88"/>
      <c r="E1" s="88"/>
      <c r="F1" s="88"/>
      <c r="G1" s="88"/>
      <c r="H1" s="88"/>
      <c r="I1" s="88"/>
      <c r="J1" s="88"/>
      <c r="K1" s="88"/>
      <c r="L1" s="32"/>
    </row>
    <row r="2" spans="2:20" x14ac:dyDescent="0.3">
      <c r="B2" s="88" t="s">
        <v>50</v>
      </c>
      <c r="C2" s="88"/>
      <c r="D2" s="88"/>
      <c r="E2" s="88"/>
      <c r="F2" s="88"/>
      <c r="G2" s="88"/>
      <c r="H2" s="88"/>
      <c r="I2" s="88"/>
      <c r="J2" s="88"/>
      <c r="K2" s="88"/>
      <c r="L2" s="32"/>
    </row>
    <row r="3" spans="2:20" x14ac:dyDescent="0.3">
      <c r="B3" s="88" t="s">
        <v>51</v>
      </c>
      <c r="C3" s="88"/>
      <c r="D3" s="88"/>
      <c r="E3" s="88"/>
      <c r="F3" s="88"/>
      <c r="G3" s="88"/>
      <c r="H3" s="88"/>
      <c r="I3" s="88"/>
      <c r="J3" s="88"/>
      <c r="K3" s="88"/>
      <c r="L3" s="32"/>
    </row>
    <row r="4" spans="2:20" x14ac:dyDescent="0.3">
      <c r="B4" s="48"/>
      <c r="C4" s="1" t="s">
        <v>20</v>
      </c>
      <c r="D4" s="1"/>
      <c r="E4" s="1"/>
      <c r="F4" s="1"/>
      <c r="G4" s="1"/>
      <c r="H4" s="1"/>
      <c r="I4" s="1"/>
      <c r="J4" s="1" t="s">
        <v>1</v>
      </c>
    </row>
    <row r="5" spans="2:20" x14ac:dyDescent="0.3">
      <c r="B5" s="51"/>
      <c r="C5" s="2"/>
      <c r="D5" s="2"/>
      <c r="E5" s="2"/>
      <c r="F5" s="2"/>
      <c r="G5" s="2"/>
      <c r="H5" s="2"/>
      <c r="I5" s="3"/>
      <c r="J5" s="4" t="s">
        <v>6</v>
      </c>
      <c r="K5" s="29" t="s">
        <v>6</v>
      </c>
      <c r="L5" s="48"/>
      <c r="M5" s="84" t="s">
        <v>19</v>
      </c>
      <c r="N5" s="85"/>
    </row>
    <row r="6" spans="2:20" ht="58.5" customHeight="1" x14ac:dyDescent="0.3">
      <c r="B6" s="52">
        <v>1</v>
      </c>
      <c r="C6" s="82" t="s">
        <v>52</v>
      </c>
      <c r="D6" s="83"/>
      <c r="E6" s="83"/>
      <c r="F6" s="83"/>
      <c r="G6" s="83"/>
      <c r="H6" s="83"/>
      <c r="I6" s="5"/>
      <c r="J6" s="34">
        <v>0</v>
      </c>
      <c r="K6" s="35">
        <f>J6</f>
        <v>0</v>
      </c>
      <c r="L6" s="6"/>
      <c r="M6" s="86" t="s">
        <v>45</v>
      </c>
      <c r="N6" s="87"/>
    </row>
    <row r="7" spans="2:20" x14ac:dyDescent="0.3">
      <c r="B7" s="65">
        <v>2</v>
      </c>
      <c r="C7" s="7" t="s">
        <v>9</v>
      </c>
      <c r="D7" s="8"/>
      <c r="E7" s="8"/>
      <c r="F7" s="8"/>
      <c r="G7" s="8"/>
      <c r="H7" s="8"/>
      <c r="I7" s="9"/>
      <c r="J7" s="36"/>
      <c r="K7" s="37"/>
      <c r="L7" s="10"/>
      <c r="M7" s="51"/>
      <c r="N7" s="53"/>
    </row>
    <row r="8" spans="2:20" ht="21" customHeight="1" x14ac:dyDescent="0.3">
      <c r="B8" s="66"/>
      <c r="C8" s="29" t="s">
        <v>7</v>
      </c>
      <c r="D8" s="67" t="s">
        <v>12</v>
      </c>
      <c r="E8" s="68"/>
      <c r="F8" s="68"/>
      <c r="G8" s="68"/>
      <c r="H8" s="68"/>
      <c r="I8" s="11" t="s">
        <v>10</v>
      </c>
      <c r="J8" s="12">
        <v>0</v>
      </c>
      <c r="K8" s="35">
        <f>J8</f>
        <v>0</v>
      </c>
      <c r="L8" s="13"/>
      <c r="M8" s="4" t="s">
        <v>13</v>
      </c>
      <c r="N8" s="14" t="s">
        <v>14</v>
      </c>
    </row>
    <row r="9" spans="2:20" x14ac:dyDescent="0.3">
      <c r="B9" s="4">
        <v>3</v>
      </c>
      <c r="C9" s="29"/>
      <c r="D9" s="15" t="s">
        <v>46</v>
      </c>
      <c r="E9" s="49"/>
      <c r="F9" s="49"/>
      <c r="G9" s="49"/>
      <c r="H9" s="49"/>
      <c r="I9" s="54"/>
      <c r="J9" s="38"/>
      <c r="K9" s="38">
        <f>K6-K8</f>
        <v>0</v>
      </c>
      <c r="L9" s="16"/>
      <c r="M9" s="17" t="s">
        <v>15</v>
      </c>
      <c r="N9" s="55" t="s">
        <v>16</v>
      </c>
      <c r="P9" s="48"/>
      <c r="Q9" s="48"/>
      <c r="R9" s="48"/>
      <c r="S9" s="48"/>
      <c r="T9" s="48"/>
    </row>
    <row r="10" spans="2:20" x14ac:dyDescent="0.3">
      <c r="B10" s="4">
        <v>4</v>
      </c>
      <c r="C10" s="29"/>
      <c r="D10" s="2" t="s">
        <v>8</v>
      </c>
      <c r="E10" s="49"/>
      <c r="F10" s="49"/>
      <c r="G10" s="49"/>
      <c r="H10" s="49"/>
      <c r="I10" s="56"/>
      <c r="J10" s="39"/>
      <c r="K10" s="40">
        <f>ROUND(K9,-1)</f>
        <v>0</v>
      </c>
      <c r="L10" s="16"/>
      <c r="M10" s="17" t="s">
        <v>34</v>
      </c>
      <c r="N10" s="57">
        <v>0.05</v>
      </c>
      <c r="P10" s="48"/>
      <c r="Q10" s="48"/>
      <c r="R10" s="48"/>
      <c r="S10" s="48"/>
      <c r="T10" s="48"/>
    </row>
    <row r="11" spans="2:20" x14ac:dyDescent="0.3">
      <c r="B11" s="4">
        <v>5</v>
      </c>
      <c r="C11" s="29"/>
      <c r="D11" s="2" t="s">
        <v>2</v>
      </c>
      <c r="E11" s="2"/>
      <c r="F11" s="2"/>
      <c r="G11" s="49"/>
      <c r="H11" s="49"/>
      <c r="I11" s="58"/>
      <c r="J11" s="38"/>
      <c r="K11" s="41">
        <f>IF(K10&lt;=250000,0,IF(K10&lt;=500000,(K10-250000)*5%,IF(K10&lt;=750000,12500+(K10-500000)*10%,IF(K10&lt;=1000000,37500+(K10-750000)*15%,IF(K10&lt;=1250000,75000+(K10-1000000)*20%,IF(K10&lt;=1500000,125000+(K10-1250000)*25%,IF(K10&gt;1500000,187500+(K10-1500000)*30%)))))))</f>
        <v>0</v>
      </c>
      <c r="L11" s="18"/>
      <c r="M11" s="17" t="s">
        <v>35</v>
      </c>
      <c r="N11" s="19" t="s">
        <v>33</v>
      </c>
      <c r="O11" s="31">
        <f>IF(K10&lt;=250000,0,IF(AND(K10&lt;=500000,K10&gt;=250001),(K10-250000)*0.05,IF(AND(K10&lt;=1000000,K10&gt;=500001),(K10-500000)*0.2+12500,IF(K10&gt;1000000,(K10-1000000)*0.3+112500))))</f>
        <v>0</v>
      </c>
      <c r="P11" s="48"/>
      <c r="Q11" s="48"/>
      <c r="R11" s="48"/>
      <c r="S11" s="48"/>
      <c r="T11" s="48"/>
    </row>
    <row r="12" spans="2:20" ht="67.5" customHeight="1" x14ac:dyDescent="0.3">
      <c r="B12" s="59">
        <v>6</v>
      </c>
      <c r="C12" s="60"/>
      <c r="D12" s="69" t="s">
        <v>23</v>
      </c>
      <c r="E12" s="70"/>
      <c r="F12" s="70"/>
      <c r="G12" s="70"/>
      <c r="H12" s="70"/>
      <c r="I12" s="20"/>
      <c r="J12" s="42">
        <f>IF(K9&lt;=500000,K11,0)</f>
        <v>0</v>
      </c>
      <c r="K12" s="43">
        <f>J12</f>
        <v>0</v>
      </c>
      <c r="L12" s="21"/>
      <c r="M12" s="17" t="s">
        <v>36</v>
      </c>
      <c r="N12" s="22" t="s">
        <v>37</v>
      </c>
      <c r="P12" s="48"/>
      <c r="Q12" s="48"/>
      <c r="R12" s="48"/>
      <c r="S12" s="48"/>
      <c r="T12" s="48"/>
    </row>
    <row r="13" spans="2:20" x14ac:dyDescent="0.3">
      <c r="B13" s="64">
        <v>7</v>
      </c>
      <c r="C13" s="29"/>
      <c r="D13" s="2" t="s">
        <v>47</v>
      </c>
      <c r="E13" s="49"/>
      <c r="F13" s="49"/>
      <c r="G13" s="49"/>
      <c r="H13" s="49"/>
      <c r="I13" s="54"/>
      <c r="J13" s="44"/>
      <c r="K13" s="45">
        <f>+K11-K12</f>
        <v>0</v>
      </c>
      <c r="L13" s="18"/>
      <c r="M13" s="17" t="s">
        <v>39</v>
      </c>
      <c r="N13" s="22" t="s">
        <v>38</v>
      </c>
    </row>
    <row r="14" spans="2:20" x14ac:dyDescent="0.3">
      <c r="B14" s="4">
        <v>8</v>
      </c>
      <c r="C14" s="29"/>
      <c r="D14" s="82" t="s">
        <v>32</v>
      </c>
      <c r="E14" s="83"/>
      <c r="F14" s="83"/>
      <c r="G14" s="83"/>
      <c r="H14" s="83"/>
      <c r="I14" s="61" t="s">
        <v>11</v>
      </c>
      <c r="J14" s="38"/>
      <c r="K14" s="40">
        <f>ROUND(K13*0.04,0)</f>
        <v>0</v>
      </c>
      <c r="L14" s="23"/>
      <c r="M14" s="17" t="s">
        <v>40</v>
      </c>
      <c r="N14" s="22" t="s">
        <v>41</v>
      </c>
    </row>
    <row r="15" spans="2:20" x14ac:dyDescent="0.3">
      <c r="B15" s="4">
        <v>9</v>
      </c>
      <c r="C15" s="29"/>
      <c r="D15" s="2" t="s">
        <v>48</v>
      </c>
      <c r="E15" s="49"/>
      <c r="F15" s="49"/>
      <c r="G15" s="49"/>
      <c r="H15" s="49"/>
      <c r="I15" s="2"/>
      <c r="J15" s="38"/>
      <c r="K15" s="45">
        <f>+K13+K14</f>
        <v>0</v>
      </c>
      <c r="L15" s="18"/>
      <c r="M15" s="17" t="s">
        <v>42</v>
      </c>
      <c r="N15" s="22" t="s">
        <v>43</v>
      </c>
    </row>
    <row r="16" spans="2:20" ht="33" customHeight="1" x14ac:dyDescent="0.3">
      <c r="B16" s="4">
        <v>10</v>
      </c>
      <c r="C16" s="29"/>
      <c r="D16" s="74" t="s">
        <v>44</v>
      </c>
      <c r="E16" s="75"/>
      <c r="F16" s="75"/>
      <c r="G16" s="75"/>
      <c r="H16" s="75"/>
      <c r="I16" s="2" t="s">
        <v>10</v>
      </c>
      <c r="J16" s="24">
        <v>0</v>
      </c>
      <c r="K16" s="38">
        <f>J16</f>
        <v>0</v>
      </c>
      <c r="L16" s="16"/>
    </row>
    <row r="17" spans="1:14" x14ac:dyDescent="0.3">
      <c r="B17" s="4">
        <v>11</v>
      </c>
      <c r="C17" s="29"/>
      <c r="D17" s="2" t="s">
        <v>53</v>
      </c>
      <c r="E17" s="49"/>
      <c r="F17" s="49"/>
      <c r="G17" s="49"/>
      <c r="H17" s="49"/>
      <c r="I17" s="49"/>
      <c r="J17" s="38"/>
      <c r="K17" s="46">
        <f>K15-K16</f>
        <v>0</v>
      </c>
      <c r="L17" s="18"/>
      <c r="M17" s="25" t="s">
        <v>17</v>
      </c>
      <c r="N17" s="27"/>
    </row>
    <row r="18" spans="1:14" x14ac:dyDescent="0.3">
      <c r="B18" s="4">
        <v>12</v>
      </c>
      <c r="C18" s="29"/>
      <c r="D18" s="2" t="s">
        <v>54</v>
      </c>
      <c r="E18" s="49"/>
      <c r="F18" s="49"/>
      <c r="G18" s="49"/>
      <c r="H18" s="49"/>
      <c r="I18" s="49"/>
      <c r="J18" s="29">
        <v>0</v>
      </c>
      <c r="K18" s="46">
        <f>J18</f>
        <v>0</v>
      </c>
      <c r="L18" s="18"/>
      <c r="M18" s="25" t="s">
        <v>21</v>
      </c>
      <c r="N18" s="26"/>
    </row>
    <row r="19" spans="1:14" x14ac:dyDescent="0.3">
      <c r="B19" s="4">
        <v>13</v>
      </c>
      <c r="C19" s="29"/>
      <c r="D19" s="2" t="s">
        <v>27</v>
      </c>
      <c r="E19" s="49"/>
      <c r="F19" s="49"/>
      <c r="G19" s="49"/>
      <c r="H19" s="49"/>
      <c r="I19" s="49"/>
      <c r="J19" s="38"/>
      <c r="K19" s="46">
        <f>+K17-K18</f>
        <v>0</v>
      </c>
      <c r="L19" s="18"/>
      <c r="M19" s="25" t="s">
        <v>22</v>
      </c>
      <c r="N19" s="26"/>
    </row>
    <row r="20" spans="1:14" x14ac:dyDescent="0.3">
      <c r="B20" s="48"/>
      <c r="C20" s="48"/>
      <c r="F20" s="27"/>
      <c r="G20" s="48"/>
      <c r="H20" s="48"/>
      <c r="I20" s="48"/>
      <c r="J20" s="47"/>
      <c r="K20" s="48"/>
      <c r="L20" s="48"/>
      <c r="M20" s="28"/>
      <c r="N20" s="26"/>
    </row>
    <row r="21" spans="1:14" x14ac:dyDescent="0.3">
      <c r="B21" s="29">
        <v>1</v>
      </c>
      <c r="C21" s="76" t="s">
        <v>28</v>
      </c>
      <c r="D21" s="77"/>
      <c r="E21" s="78"/>
      <c r="F21" s="30">
        <v>0</v>
      </c>
      <c r="M21" s="15" t="s">
        <v>18</v>
      </c>
      <c r="N21" s="33"/>
    </row>
    <row r="22" spans="1:14" x14ac:dyDescent="0.3">
      <c r="B22" s="29">
        <v>2</v>
      </c>
      <c r="C22" s="79" t="s">
        <v>29</v>
      </c>
      <c r="D22" s="80"/>
      <c r="E22" s="81"/>
      <c r="F22" s="30">
        <v>0</v>
      </c>
    </row>
    <row r="23" spans="1:14" x14ac:dyDescent="0.3">
      <c r="A23" s="62"/>
      <c r="B23" s="29">
        <v>3</v>
      </c>
      <c r="C23" s="76" t="s">
        <v>30</v>
      </c>
      <c r="D23" s="77"/>
      <c r="E23" s="78"/>
      <c r="F23" s="30">
        <v>0</v>
      </c>
      <c r="J23" s="1" t="s">
        <v>3</v>
      </c>
    </row>
    <row r="24" spans="1:14" x14ac:dyDescent="0.3">
      <c r="A24" s="62"/>
      <c r="B24" s="29">
        <v>4</v>
      </c>
      <c r="C24" s="79" t="s">
        <v>31</v>
      </c>
      <c r="D24" s="80"/>
      <c r="E24" s="81"/>
      <c r="F24" s="30">
        <v>0</v>
      </c>
      <c r="J24" s="1"/>
    </row>
    <row r="25" spans="1:14" x14ac:dyDescent="0.3">
      <c r="B25" s="29">
        <v>5</v>
      </c>
      <c r="C25" s="62" t="s">
        <v>49</v>
      </c>
      <c r="F25" s="30">
        <f>IF(K19&gt;0,K19-SUM(F21:F24),0)</f>
        <v>0</v>
      </c>
    </row>
    <row r="26" spans="1:14" x14ac:dyDescent="0.3">
      <c r="B26" s="29"/>
      <c r="C26" s="71" t="s">
        <v>0</v>
      </c>
      <c r="D26" s="72"/>
      <c r="E26" s="73"/>
      <c r="F26" s="50">
        <f>SUM(F21:F25)</f>
        <v>0</v>
      </c>
      <c r="J26" s="1" t="s">
        <v>4</v>
      </c>
    </row>
    <row r="27" spans="1:14" x14ac:dyDescent="0.3">
      <c r="B27" s="31" t="s">
        <v>24</v>
      </c>
      <c r="M27" s="48"/>
      <c r="N27" s="48"/>
    </row>
    <row r="28" spans="1:14" x14ac:dyDescent="0.3">
      <c r="B28" s="31" t="s">
        <v>25</v>
      </c>
      <c r="M28" s="48"/>
      <c r="N28" s="48"/>
    </row>
    <row r="29" spans="1:14" x14ac:dyDescent="0.3">
      <c r="B29" s="31" t="s">
        <v>26</v>
      </c>
      <c r="H29" s="1"/>
      <c r="I29" s="1"/>
      <c r="M29" s="48"/>
      <c r="N29" s="48"/>
    </row>
    <row r="30" spans="1:14" x14ac:dyDescent="0.3">
      <c r="M30" s="63"/>
      <c r="N30" s="63"/>
    </row>
  </sheetData>
  <mergeCells count="16">
    <mergeCell ref="M5:N5"/>
    <mergeCell ref="M6:N6"/>
    <mergeCell ref="B1:K1"/>
    <mergeCell ref="B2:K2"/>
    <mergeCell ref="B3:K3"/>
    <mergeCell ref="C6:H6"/>
    <mergeCell ref="B7:B8"/>
    <mergeCell ref="D8:H8"/>
    <mergeCell ref="D12:H12"/>
    <mergeCell ref="C26:E26"/>
    <mergeCell ref="D16:H16"/>
    <mergeCell ref="C21:E21"/>
    <mergeCell ref="C22:E22"/>
    <mergeCell ref="C23:E23"/>
    <mergeCell ref="C24:E24"/>
    <mergeCell ref="D14:H14"/>
  </mergeCells>
  <pageMargins left="0.7" right="0.7" top="0.75" bottom="0.75" header="0.3" footer="0.3"/>
  <pageSetup paperSize="9" scale="45" fitToHeight="0" orientation="portrait" r:id="rId1"/>
  <ignoredErrors>
    <ignoredError sqref="K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krishnakumar</dc:creator>
  <cp:lastModifiedBy>acer</cp:lastModifiedBy>
  <cp:lastPrinted>2020-10-01T06:53:25Z</cp:lastPrinted>
  <dcterms:created xsi:type="dcterms:W3CDTF">2011-06-15T10:38:57Z</dcterms:created>
  <dcterms:modified xsi:type="dcterms:W3CDTF">2021-09-02T07:09:55Z</dcterms:modified>
</cp:coreProperties>
</file>